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Kostenvergleich (TCO)" sheetId="1" state="visible" r:id="rId3"/>
    <sheet name="Vertrag &amp; Bewertung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<sst xmlns="http://schemas.openxmlformats.org/spreadsheetml/2006/main" count="111" uniqueCount="101">
  <si>
    <t xml:space="preserve">Kauf / Leasing / RaaS – Wirtschaftlichkeitsvergleich</t>
  </si>
  <si>
    <t xml:space="preserve">Total Cost of Ownership (TCO) für einen gewerblichen Reinigungsroboter über den Betrachtungszeitraum. Blaue Zahlen sind Eingabewerte.</t>
  </si>
  <si>
    <t xml:space="preserve">Annahmen</t>
  </si>
  <si>
    <t xml:space="preserve">Betrachtungszeitraum (Jahre)</t>
  </si>
  <si>
    <t xml:space="preserve">Nutzungsdauer für die Gesamtkostenrechnung</t>
  </si>
  <si>
    <t xml:space="preserve">Kalkulatorischer Zinssatz p. a.</t>
  </si>
  <si>
    <t xml:space="preserve">Nur informativ – zur Einordnung der Kapitalbindung beim Kauf</t>
  </si>
  <si>
    <t xml:space="preserve">Kostenposition</t>
  </si>
  <si>
    <t xml:space="preserve">Kauf</t>
  </si>
  <si>
    <t xml:space="preserve">Leasing</t>
  </si>
  <si>
    <t xml:space="preserve">RaaS</t>
  </si>
  <si>
    <t xml:space="preserve">Hinweis</t>
  </si>
  <si>
    <t xml:space="preserve">Einmalige Kosten</t>
  </si>
  <si>
    <t xml:space="preserve">Anschaffung / Kaufpreis</t>
  </si>
  <si>
    <t xml:space="preserve">Kaufpreis inkl. Basiszubehör; bei Leasing/RaaS i. d. R. 0</t>
  </si>
  <si>
    <t xml:space="preserve">Anzahlung / Leasing-Sonderzahlung</t>
  </si>
  <si>
    <t xml:space="preserve">Einmalige Sonderzahlung zu Vertragsbeginn</t>
  </si>
  <si>
    <t xml:space="preserve">Onboarding / Einrichtung / Mapping</t>
  </si>
  <si>
    <t xml:space="preserve">Inbetriebnahme, Kartierung; bei RaaS oft inklusive</t>
  </si>
  <si>
    <t xml:space="preserve">Schulung Personal</t>
  </si>
  <si>
    <t xml:space="preserve">Einweisung des Reinigungsteams</t>
  </si>
  <si>
    <t xml:space="preserve">Summe einmalig</t>
  </si>
  <si>
    <t xml:space="preserve">Laufende Kosten (monatlich)</t>
  </si>
  <si>
    <t xml:space="preserve">Leasingrate (mtl.)</t>
  </si>
  <si>
    <t xml:space="preserve">Monatliche Leasingrate</t>
  </si>
  <si>
    <t xml:space="preserve">RaaS-Servicegebühr (mtl.)</t>
  </si>
  <si>
    <t xml:space="preserve">All-inclusive-Gebühr (Gerät, Service, Software, Updates)</t>
  </si>
  <si>
    <t xml:space="preserve">Laufende Kosten (jährlich)</t>
  </si>
  <si>
    <t xml:space="preserve">Wartung &amp; Service</t>
  </si>
  <si>
    <t xml:space="preserve">Bei RaaS inklusive; bei Leasing ggf. Full-Service</t>
  </si>
  <si>
    <t xml:space="preserve">Verbrauchsmaterial (Bürsten, Pads, Filter)</t>
  </si>
  <si>
    <t xml:space="preserve">Regelmäßiger Ersatz; bei RaaS meist inklusive</t>
  </si>
  <si>
    <t xml:space="preserve">Versicherung</t>
  </si>
  <si>
    <t xml:space="preserve">Maschinen-/Haftpflichtversicherung</t>
  </si>
  <si>
    <t xml:space="preserve">Software / Konnektivität / Lizenz</t>
  </si>
  <si>
    <t xml:space="preserve">Cloud, Flottenmanagement, SIM; bei Leasing/RaaS oft inkl.</t>
  </si>
  <si>
    <t xml:space="preserve">Ersatzteil-/Reparaturrücklage</t>
  </si>
  <si>
    <t xml:space="preserve">Kalkulatorische Rücklage; bei Leasing/RaaS Risiko beim Anbieter</t>
  </si>
  <si>
    <t xml:space="preserve">Restwert am Ende</t>
  </si>
  <si>
    <t xml:space="preserve">Restwert / Rückkaufwert (abziehbar)</t>
  </si>
  <si>
    <t xml:space="preserve">Nur beim Kauf; wird von den Gesamtkosten abgezogen</t>
  </si>
  <si>
    <t xml:space="preserve">Gesamtkosten über Betrachtungszeitraum (TCO)</t>
  </si>
  <si>
    <t xml:space="preserve">Summe laufende Kosten (Zeitraum)</t>
  </si>
  <si>
    <t xml:space="preserve">abzgl. Restwert am Ende</t>
  </si>
  <si>
    <t xml:space="preserve">TCO gesamt</t>
  </si>
  <si>
    <t xml:space="preserve">Ø Kosten pro Jahr</t>
  </si>
  <si>
    <t xml:space="preserve">Ø Kosten pro Monat</t>
  </si>
  <si>
    <t xml:space="preserve">Hinweis: Vereinfachte Gegenüberstellung ohne Abzinsung/Steuereffekte. Die TCO-Rechnung dient der ersten Orientierung; verbindliche Angebote, steuerliche und bilanzielle Wirkung (z. B. Bilanzneutralität von Leasing/RaaS) bitte individuell prüfen. Voreingetragene Werte sind Beispielannahmen und durch eigene Zahlen zu ersetzen.</t>
  </si>
  <si>
    <t xml:space="preserve">Vertrags- &amp; Entscheidungskriterien</t>
  </si>
  <si>
    <t xml:space="preserve">Qualitative Gegenüberstellung der drei Beschaffungsmodelle plus gewichtete Nutzwertanalyse.</t>
  </si>
  <si>
    <t xml:space="preserve">Kriterium</t>
  </si>
  <si>
    <t xml:space="preserve">Eigentum</t>
  </si>
  <si>
    <t xml:space="preserve">Käufer ist Eigentümer, Aktivierung im Anlagevermögen</t>
  </si>
  <si>
    <t xml:space="preserve">Leasinggeber bleibt Eigentümer bis ggf. Kaufoption</t>
  </si>
  <si>
    <t xml:space="preserve">Anbieter bleibt Eigentümer, reines Nutzungsrecht</t>
  </si>
  <si>
    <t xml:space="preserve">Kapitalbindung / Liquidität</t>
  </si>
  <si>
    <t xml:space="preserve">Hohe Anfangsinvestition, bindet Kapital</t>
  </si>
  <si>
    <t xml:space="preserve">Geringe Anfangslast, planbare Raten</t>
  </si>
  <si>
    <t xml:space="preserve">Keine Investition, rein nutzungsbasiert</t>
  </si>
  <si>
    <t xml:space="preserve">Bilanz / Steuer</t>
  </si>
  <si>
    <t xml:space="preserve">Aktivierung + Abschreibung über Nutzungsdauer</t>
  </si>
  <si>
    <t xml:space="preserve">Oft außerbilanziell, Raten als Betriebsausgabe</t>
  </si>
  <si>
    <t xml:space="preserve">Servicegebühr voll als Betriebsausgabe</t>
  </si>
  <si>
    <t xml:space="preserve">Vertragslaufzeit</t>
  </si>
  <si>
    <t xml:space="preserve">Keine – Gerät gehört dem Betrieb</t>
  </si>
  <si>
    <t xml:space="preserve">Feste Grundlaufzeit (meist 24–60 Monate)</t>
  </si>
  <si>
    <t xml:space="preserve">Flexibel, oft monatlich/jährlich kündbar</t>
  </si>
  <si>
    <t xml:space="preserve">Kündigung / Ausstieg</t>
  </si>
  <si>
    <t xml:space="preserve">Jederzeit möglich (Verkauf/Stilllegung)</t>
  </si>
  <si>
    <t xml:space="preserve">Vorzeitig meist nur mit Ablösekosten</t>
  </si>
  <si>
    <t xml:space="preserve">Kurze Fristen, geringe Bindung</t>
  </si>
  <si>
    <t xml:space="preserve">Selbst zu organisieren/beauftragen</t>
  </si>
  <si>
    <t xml:space="preserve">Je nach Vertrag inkl. (Full-Service) oder separat</t>
  </si>
  <si>
    <t xml:space="preserve">Vollständig inklusive</t>
  </si>
  <si>
    <t xml:space="preserve">Ausfall- / Reparaturrisiko</t>
  </si>
  <si>
    <t xml:space="preserve">Voll beim Betrieb</t>
  </si>
  <si>
    <t xml:space="preserve">Teilweise beim Leasinggeber (Full-Service)</t>
  </si>
  <si>
    <t xml:space="preserve">Vollständig beim Anbieter</t>
  </si>
  <si>
    <t xml:space="preserve">Technologie-Aktualität</t>
  </si>
  <si>
    <t xml:space="preserve">Fixiert auf gekauftes Modell</t>
  </si>
  <si>
    <t xml:space="preserve">Neues Gerät nach Vertragsende möglich</t>
  </si>
  <si>
    <t xml:space="preserve">Laufende Updates / Gerätetausch üblich</t>
  </si>
  <si>
    <t xml:space="preserve">Skalierbarkeit</t>
  </si>
  <si>
    <t xml:space="preserve">Jede Einheit als Neuinvestition</t>
  </si>
  <si>
    <t xml:space="preserve">Weitere Verträge erforderlich</t>
  </si>
  <si>
    <t xml:space="preserve">Schnell hoch-/runterskalierbar</t>
  </si>
  <si>
    <t xml:space="preserve">Kalkulationssicherheit</t>
  </si>
  <si>
    <t xml:space="preserve">Schwankend (Reparaturen, Ersatzteile)</t>
  </si>
  <si>
    <t xml:space="preserve">Hoch – feste Raten</t>
  </si>
  <si>
    <t xml:space="preserve">Sehr hoch – Pauschale inkl. Service</t>
  </si>
  <si>
    <t xml:space="preserve">Gewichtete Nutzwertanalyse</t>
  </si>
  <si>
    <t xml:space="preserve">Gewichtung (blau) frei vergeben – Summe muss 100 % ergeben. Bewertung je Modell von 1 (schlecht) bis 5 (sehr gut).</t>
  </si>
  <si>
    <t xml:space="preserve">Gewichtung</t>
  </si>
  <si>
    <t xml:space="preserve">Liquiditätsschonung</t>
  </si>
  <si>
    <t xml:space="preserve">Serviceumfang inklusive</t>
  </si>
  <si>
    <t xml:space="preserve">Flexibilität / Skalierbarkeit</t>
  </si>
  <si>
    <t xml:space="preserve">Geringe Vertragsbindung</t>
  </si>
  <si>
    <t xml:space="preserve">Eigentum / Vermögensaufbau</t>
  </si>
  <si>
    <t xml:space="preserve">Geringes Ausfallrisiko</t>
  </si>
  <si>
    <t xml:space="preserve">Summe Gewichtung</t>
  </si>
  <si>
    <t xml:space="preserve">Nutzwert-Score (0–5)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</si>
</sst>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0\ %"/>
    <numFmt numFmtId="167" formatCode="#,##0&quot; €&quot;;\-#,##0&quot; €&quot;"/>
    <numFmt numFmtId="168" formatCode="0.00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Calibri"/>
      <family val="0"/>
      <charset val="1"/>
    </font>
    <font>
      <sz val="9"/>
      <color rgb="FF5A6B7E"/>
      <name val="Calibri"/>
      <family val="0"/>
      <charset val="1"/>
    </font>
    <font>
      <b val="true"/>
      <sz val="11"/>
      <color rgb="FF04204F"/>
      <name val="Calibri"/>
      <family val="0"/>
      <charset val="1"/>
    </font>
    <font>
      <sz val="10"/>
      <color rgb="FF04204F"/>
      <name val="Calibri"/>
      <family val="0"/>
      <charset val="1"/>
    </font>
    <font>
      <sz val="10"/>
      <color rgb="FF0000FF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10"/>
      <color rgb="FF04204F"/>
      <name val="Calibri"/>
      <family val="0"/>
      <charset val="1"/>
    </font>
    <font>
      <sz val="8.5"/>
      <color rgb="FF5A6B7E"/>
      <name val="Calibri"/>
      <family val="0"/>
      <charset val="1"/>
    </font>
    <font>
      <b val="true"/>
      <sz val="12"/>
      <color rgb="FF04204F"/>
      <name val="Calibri"/>
      <family val="0"/>
      <charset val="1"/>
    </font>
    <font>
      <i val="true"/>
      <sz val="8.5"/>
      <color rgb="FF5A6B7E"/>
      <name val="Calibri"/>
      <family val="0"/>
      <charset val="1"/>
    </font>
    <font>
      <b val="true"/>
      <sz val="12"/>
      <color rgb="FFFFFFFF"/>
      <name val="Calibri"/>
      <family val="0"/>
      <charset val="1"/>
    </font>
    <font>
      <b val="true"/>
      <sz val="10"/>
      <color rgb="FFFFFFFF"/>
      <name val="Calibri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04204F"/>
        <bgColor rgb="FF000080"/>
      </patternFill>
    </fill>
    <fill>
      <patternFill patternType="solid">
        <fgColor rgb="FFE4F5FC"/>
        <bgColor rgb="FFEAF1F8"/>
      </patternFill>
    </fill>
    <fill>
      <patternFill patternType="solid">
        <fgColor rgb="FFFFF9E6"/>
        <bgColor rgb="FFF4F7FA"/>
      </patternFill>
    </fill>
    <fill>
      <patternFill patternType="solid">
        <fgColor rgb="FFEAF1F8"/>
        <bgColor rgb="FFE4F5FC"/>
      </patternFill>
    </fill>
    <fill>
      <patternFill patternType="solid">
        <fgColor rgb="FFF4F7FA"/>
        <bgColor rgb="FFEAF1F8"/>
      </patternFill>
    </fill>
    <fill>
      <patternFill patternType="solid">
        <fgColor rgb="FF10ABE8"/>
        <bgColor rgb="FF33CCCC"/>
      </patternFill>
    </fill>
    <fill>
      <patternFill patternType="solid">
        <fgColor rgb="FFFFFFFF"/>
        <bgColor rgb="FFF4F7FA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thick">
        <color rgb="FF10ABE8"/>
      </bottom>
      <diagonal/>
    </border>
    <border diagonalUp="false" diagonalDown="false">
      <left style="thin">
        <color rgb="FFD3DEE9"/>
      </left>
      <right style="thin">
        <color rgb="FFD3DEE9"/>
      </right>
      <top style="thin">
        <color rgb="FFD3DEE9"/>
      </top>
      <bottom style="thin">
        <color rgb="FFD3DEE9"/>
      </bottom>
      <diagonal/>
    </border>
    <border diagonalUp="false" diagonalDown="false">
      <left style="thin">
        <color rgb="FFD3DEE9"/>
      </left>
      <right/>
      <top style="thin">
        <color rgb="FFD3DEE9"/>
      </top>
      <bottom style="thin">
        <color rgb="FFD3DEE9"/>
      </bottom>
      <diagonal/>
    </border>
    <border diagonalUp="false" diagonalDown="false">
      <left style="medium">
        <color rgb="FFB8C6D6"/>
      </left>
      <right style="medium">
        <color rgb="FFB8C6D6"/>
      </right>
      <top style="medium">
        <color rgb="FFB8C6D6"/>
      </top>
      <bottom style="medium">
        <color rgb="FFB8C6D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3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0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8" fillId="4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8" fillId="4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9" fillId="2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9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5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8" fillId="4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0" fillId="6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7" fontId="10" fillId="6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6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7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7" fillId="0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5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7" fontId="12" fillId="5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5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3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8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5" fillId="8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6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4" fillId="7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5" fillId="2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5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8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6" fontId="8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6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0" fillId="6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10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4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3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8C6D6"/>
      <rgbColor rgb="FF808080"/>
      <rgbColor rgb="FF9999FF"/>
      <rgbColor rgb="FF993366"/>
      <rgbColor rgb="FFFFF9E6"/>
      <rgbColor rgb="FFE4F5FC"/>
      <rgbColor rgb="FF660066"/>
      <rgbColor rgb="FFFF8080"/>
      <rgbColor rgb="FF0066CC"/>
      <rgbColor rgb="FFD3DEE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10ABE8"/>
      <rgbColor rgb="FFEAF1F8"/>
      <rgbColor rgb="FFF4F7F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A6B7E"/>
      <rgbColor rgb="FF969696"/>
      <rgbColor rgb="FF04204F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0</xdr:row>
      <xdr:rowOff>0</xdr:rowOff>
    </xdr:from>
    <xdr:to>
      <xdr:col>1</xdr:col>
      <xdr:colOff>2190240</xdr:colOff>
      <xdr:row>1</xdr:row>
      <xdr:rowOff>237960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176400" y="0"/>
          <a:ext cx="2190240" cy="6188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0</xdr:row>
      <xdr:rowOff>0</xdr:rowOff>
    </xdr:from>
    <xdr:to>
      <xdr:col>2</xdr:col>
      <xdr:colOff>75600</xdr:colOff>
      <xdr:row>1</xdr:row>
      <xdr:rowOff>237960</xdr:rowOff>
    </xdr:to>
    <xdr:pic>
      <xdr:nvPicPr>
        <xdr:cNvPr id="1" name="Image 1" descr="Picture"/>
        <xdr:cNvPicPr/>
      </xdr:nvPicPr>
      <xdr:blipFill>
        <a:blip r:embed="rId1"/>
        <a:stretch/>
      </xdr:blipFill>
      <xdr:spPr>
        <a:xfrm>
          <a:off x="176400" y="0"/>
          <a:ext cx="2190240" cy="6188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F4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34"/>
    <col collapsed="false" customWidth="true" hidden="false" outlineLevel="0" max="5" min="3" style="0" width="18"/>
    <col collapsed="false" customWidth="true" hidden="false" outlineLevel="0" max="6" min="6" style="0" width="30"/>
  </cols>
  <sheetData>
    <row r="1" customFormat="false" ht="30" hidden="false" customHeight="true" outlineLevel="0" collapsed="false"/>
    <row r="2" customFormat="false" ht="30" hidden="false" customHeight="true" outlineLevel="0" collapsed="false"/>
    <row r="4" customFormat="false" ht="30" hidden="false" customHeight="true" outlineLevel="0" collapsed="false">
      <c r="B4" s="1" t="s">
        <v>0</v>
      </c>
      <c r="C4" s="1"/>
      <c r="D4" s="1"/>
      <c r="E4" s="1"/>
      <c r="F4" s="1"/>
    </row>
    <row r="5" customFormat="false" ht="18" hidden="false" customHeight="true" outlineLevel="0" collapsed="false">
      <c r="B5" s="2" t="s">
        <v>1</v>
      </c>
      <c r="C5" s="2"/>
      <c r="D5" s="2"/>
      <c r="E5" s="2"/>
      <c r="F5" s="2"/>
    </row>
    <row r="7" customFormat="false" ht="21.75" hidden="false" customHeight="true" outlineLevel="0" collapsed="false">
      <c r="B7" s="3" t="s">
        <v>2</v>
      </c>
      <c r="C7" s="3"/>
      <c r="D7" s="3"/>
      <c r="E7" s="3"/>
      <c r="F7" s="3"/>
    </row>
    <row r="8" customFormat="false" ht="15" hidden="false" customHeight="false" outlineLevel="0" collapsed="false">
      <c r="B8" s="4" t="s">
        <v>3</v>
      </c>
      <c r="C8" s="5" t="n">
        <v>5</v>
      </c>
      <c r="D8" s="6" t="s">
        <v>4</v>
      </c>
      <c r="E8" s="6"/>
      <c r="F8" s="6"/>
    </row>
    <row r="9" customFormat="false" ht="15" hidden="false" customHeight="false" outlineLevel="0" collapsed="false">
      <c r="B9" s="4" t="s">
        <v>5</v>
      </c>
      <c r="C9" s="7" t="n">
        <v>0.04</v>
      </c>
      <c r="D9" s="6" t="s">
        <v>6</v>
      </c>
      <c r="E9" s="6"/>
      <c r="F9" s="6"/>
    </row>
    <row r="11" customFormat="false" ht="24" hidden="false" customHeight="true" outlineLevel="0" collapsed="false">
      <c r="B11" s="8" t="s">
        <v>7</v>
      </c>
      <c r="C11" s="9" t="s">
        <v>8</v>
      </c>
      <c r="D11" s="9" t="s">
        <v>9</v>
      </c>
      <c r="E11" s="9" t="s">
        <v>10</v>
      </c>
      <c r="F11" s="9" t="s">
        <v>11</v>
      </c>
    </row>
    <row r="12" customFormat="false" ht="18" hidden="false" customHeight="true" outlineLevel="0" collapsed="false">
      <c r="B12" s="10" t="s">
        <v>12</v>
      </c>
      <c r="C12" s="10"/>
      <c r="D12" s="10"/>
      <c r="E12" s="10"/>
      <c r="F12" s="10"/>
    </row>
    <row r="13" customFormat="false" ht="15" hidden="false" customHeight="true" outlineLevel="0" collapsed="false">
      <c r="B13" s="4" t="s">
        <v>13</v>
      </c>
      <c r="C13" s="11" t="n">
        <v>28000</v>
      </c>
      <c r="D13" s="11" t="n">
        <v>0</v>
      </c>
      <c r="E13" s="11" t="n">
        <v>0</v>
      </c>
      <c r="F13" s="12" t="s">
        <v>14</v>
      </c>
    </row>
    <row r="14" customFormat="false" ht="15" hidden="false" customHeight="true" outlineLevel="0" collapsed="false">
      <c r="B14" s="4" t="s">
        <v>15</v>
      </c>
      <c r="C14" s="11" t="n">
        <v>0</v>
      </c>
      <c r="D14" s="11" t="n">
        <v>2800</v>
      </c>
      <c r="E14" s="11" t="n">
        <v>0</v>
      </c>
      <c r="F14" s="12" t="s">
        <v>16</v>
      </c>
    </row>
    <row r="15" customFormat="false" ht="15" hidden="false" customHeight="true" outlineLevel="0" collapsed="false">
      <c r="B15" s="4" t="s">
        <v>17</v>
      </c>
      <c r="C15" s="11" t="n">
        <v>1500</v>
      </c>
      <c r="D15" s="11" t="n">
        <v>1500</v>
      </c>
      <c r="E15" s="11" t="n">
        <v>0</v>
      </c>
      <c r="F15" s="12" t="s">
        <v>18</v>
      </c>
    </row>
    <row r="16" customFormat="false" ht="15" hidden="false" customHeight="true" outlineLevel="0" collapsed="false">
      <c r="B16" s="4" t="s">
        <v>19</v>
      </c>
      <c r="C16" s="11" t="n">
        <v>800</v>
      </c>
      <c r="D16" s="11" t="n">
        <v>800</v>
      </c>
      <c r="E16" s="11" t="n">
        <v>0</v>
      </c>
      <c r="F16" s="12" t="s">
        <v>20</v>
      </c>
    </row>
    <row r="17" customFormat="false" ht="15" hidden="false" customHeight="false" outlineLevel="0" collapsed="false">
      <c r="B17" s="13" t="s">
        <v>21</v>
      </c>
      <c r="C17" s="14" t="n">
        <f aca="false">SUM(C13:C16)</f>
        <v>30300</v>
      </c>
      <c r="D17" s="14" t="n">
        <f aca="false">SUM(D13:D16)</f>
        <v>5100</v>
      </c>
      <c r="E17" s="14" t="n">
        <f aca="false">SUM(E13:E16)</f>
        <v>0</v>
      </c>
      <c r="F17" s="15"/>
    </row>
    <row r="18" customFormat="false" ht="6" hidden="false" customHeight="true" outlineLevel="0" collapsed="false"/>
    <row r="19" customFormat="false" ht="18" hidden="false" customHeight="true" outlineLevel="0" collapsed="false">
      <c r="B19" s="10" t="s">
        <v>22</v>
      </c>
      <c r="C19" s="10"/>
      <c r="D19" s="10"/>
      <c r="E19" s="10"/>
      <c r="F19" s="10"/>
    </row>
    <row r="20" customFormat="false" ht="15" hidden="false" customHeight="true" outlineLevel="0" collapsed="false">
      <c r="B20" s="4" t="s">
        <v>23</v>
      </c>
      <c r="C20" s="11" t="n">
        <v>0</v>
      </c>
      <c r="D20" s="11" t="n">
        <v>620</v>
      </c>
      <c r="E20" s="11" t="n">
        <v>0</v>
      </c>
      <c r="F20" s="12" t="s">
        <v>24</v>
      </c>
    </row>
    <row r="21" customFormat="false" ht="15" hidden="false" customHeight="true" outlineLevel="0" collapsed="false">
      <c r="B21" s="4" t="s">
        <v>25</v>
      </c>
      <c r="C21" s="11" t="n">
        <v>0</v>
      </c>
      <c r="D21" s="11" t="n">
        <v>0</v>
      </c>
      <c r="E21" s="11" t="n">
        <v>950</v>
      </c>
      <c r="F21" s="12" t="s">
        <v>26</v>
      </c>
    </row>
    <row r="22" customFormat="false" ht="6" hidden="false" customHeight="true" outlineLevel="0" collapsed="false"/>
    <row r="23" customFormat="false" ht="18" hidden="false" customHeight="true" outlineLevel="0" collapsed="false">
      <c r="B23" s="10" t="s">
        <v>27</v>
      </c>
      <c r="C23" s="10"/>
      <c r="D23" s="10"/>
      <c r="E23" s="10"/>
      <c r="F23" s="10"/>
    </row>
    <row r="24" customFormat="false" ht="15" hidden="false" customHeight="true" outlineLevel="0" collapsed="false">
      <c r="B24" s="4" t="s">
        <v>28</v>
      </c>
      <c r="C24" s="11" t="n">
        <v>1400</v>
      </c>
      <c r="D24" s="11" t="n">
        <v>900</v>
      </c>
      <c r="E24" s="11" t="n">
        <v>0</v>
      </c>
      <c r="F24" s="12" t="s">
        <v>29</v>
      </c>
    </row>
    <row r="25" customFormat="false" ht="15" hidden="false" customHeight="true" outlineLevel="0" collapsed="false">
      <c r="B25" s="4" t="s">
        <v>30</v>
      </c>
      <c r="C25" s="11" t="n">
        <v>600</v>
      </c>
      <c r="D25" s="11" t="n">
        <v>600</v>
      </c>
      <c r="E25" s="11" t="n">
        <v>0</v>
      </c>
      <c r="F25" s="12" t="s">
        <v>31</v>
      </c>
    </row>
    <row r="26" customFormat="false" ht="15" hidden="false" customHeight="true" outlineLevel="0" collapsed="false">
      <c r="B26" s="4" t="s">
        <v>32</v>
      </c>
      <c r="C26" s="11" t="n">
        <v>350</v>
      </c>
      <c r="D26" s="11" t="n">
        <v>350</v>
      </c>
      <c r="E26" s="11" t="n">
        <v>0</v>
      </c>
      <c r="F26" s="12" t="s">
        <v>33</v>
      </c>
    </row>
    <row r="27" customFormat="false" ht="15" hidden="false" customHeight="true" outlineLevel="0" collapsed="false">
      <c r="B27" s="4" t="s">
        <v>34</v>
      </c>
      <c r="C27" s="11" t="n">
        <v>480</v>
      </c>
      <c r="D27" s="11" t="n">
        <v>0</v>
      </c>
      <c r="E27" s="11" t="n">
        <v>0</v>
      </c>
      <c r="F27" s="12" t="s">
        <v>35</v>
      </c>
    </row>
    <row r="28" customFormat="false" ht="15" hidden="false" customHeight="true" outlineLevel="0" collapsed="false">
      <c r="B28" s="4" t="s">
        <v>36</v>
      </c>
      <c r="C28" s="11" t="n">
        <v>700</v>
      </c>
      <c r="D28" s="11" t="n">
        <v>0</v>
      </c>
      <c r="E28" s="11" t="n">
        <v>0</v>
      </c>
      <c r="F28" s="12" t="s">
        <v>37</v>
      </c>
    </row>
    <row r="29" customFormat="false" ht="6" hidden="false" customHeight="true" outlineLevel="0" collapsed="false"/>
    <row r="30" customFormat="false" ht="18" hidden="false" customHeight="true" outlineLevel="0" collapsed="false">
      <c r="B30" s="10" t="s">
        <v>38</v>
      </c>
      <c r="C30" s="10"/>
      <c r="D30" s="10"/>
      <c r="E30" s="10"/>
      <c r="F30" s="10"/>
    </row>
    <row r="31" customFormat="false" ht="15" hidden="false" customHeight="true" outlineLevel="0" collapsed="false">
      <c r="B31" s="4" t="s">
        <v>39</v>
      </c>
      <c r="C31" s="11" t="n">
        <v>4000</v>
      </c>
      <c r="D31" s="11" t="n">
        <v>0</v>
      </c>
      <c r="E31" s="11" t="n">
        <v>0</v>
      </c>
      <c r="F31" s="12" t="s">
        <v>40</v>
      </c>
    </row>
    <row r="33" customFormat="false" ht="21.75" hidden="false" customHeight="true" outlineLevel="0" collapsed="false">
      <c r="B33" s="16" t="s">
        <v>41</v>
      </c>
      <c r="C33" s="16"/>
      <c r="D33" s="16"/>
      <c r="E33" s="16"/>
      <c r="F33" s="16"/>
    </row>
    <row r="34" customFormat="false" ht="15" hidden="false" customHeight="false" outlineLevel="0" collapsed="false">
      <c r="B34" s="4" t="s">
        <v>42</v>
      </c>
      <c r="C34" s="17" t="n">
        <f aca="false">(C20+C21)*12*$C$8+SUM(C24:C28)*$C$8</f>
        <v>17650</v>
      </c>
      <c r="D34" s="17" t="n">
        <f aca="false">(D20+D21)*12*$C$8+SUM(D24:D28)*$C$8</f>
        <v>46450</v>
      </c>
      <c r="E34" s="17" t="n">
        <f aca="false">(E20+E21)*12*$C$8+SUM(E24:E28)*$C$8</f>
        <v>57000</v>
      </c>
      <c r="F34" s="18"/>
    </row>
    <row r="35" customFormat="false" ht="15" hidden="false" customHeight="false" outlineLevel="0" collapsed="false">
      <c r="B35" s="4" t="s">
        <v>43</v>
      </c>
      <c r="C35" s="17" t="n">
        <f aca="false">-C31</f>
        <v>-4000</v>
      </c>
      <c r="D35" s="17" t="n">
        <f aca="false">-D31</f>
        <v>-0</v>
      </c>
      <c r="E35" s="17" t="n">
        <f aca="false">-E31</f>
        <v>-0</v>
      </c>
      <c r="F35" s="18"/>
    </row>
    <row r="36" customFormat="false" ht="15" hidden="false" customHeight="false" outlineLevel="0" collapsed="false">
      <c r="B36" s="19" t="s">
        <v>44</v>
      </c>
      <c r="C36" s="20" t="n">
        <f aca="false">C17+((C20+C21)*12*$C$8+SUM(C24:C28)*$C$8)-C31</f>
        <v>43950</v>
      </c>
      <c r="D36" s="20" t="n">
        <f aca="false">D17+((D20+D21)*12*$C$8+SUM(D24:D28)*$C$8)-D31</f>
        <v>51550</v>
      </c>
      <c r="E36" s="20" t="n">
        <f aca="false">E17+((E20+E21)*12*$C$8+SUM(E24:E28)*$C$8)-E31</f>
        <v>57000</v>
      </c>
      <c r="F36" s="21"/>
    </row>
    <row r="37" customFormat="false" ht="15" hidden="false" customHeight="false" outlineLevel="0" collapsed="false">
      <c r="B37" s="4" t="s">
        <v>45</v>
      </c>
      <c r="C37" s="17" t="n">
        <f aca="false">C36/$C$8</f>
        <v>8790</v>
      </c>
      <c r="D37" s="17" t="n">
        <f aca="false">D36/$C$8</f>
        <v>10310</v>
      </c>
      <c r="E37" s="17" t="n">
        <f aca="false">E36/$C$8</f>
        <v>11400</v>
      </c>
      <c r="F37" s="18"/>
    </row>
    <row r="38" customFormat="false" ht="15" hidden="false" customHeight="false" outlineLevel="0" collapsed="false">
      <c r="B38" s="4" t="s">
        <v>46</v>
      </c>
      <c r="C38" s="17" t="n">
        <f aca="false">C36/($C$8*12)</f>
        <v>732.5</v>
      </c>
      <c r="D38" s="17" t="n">
        <f aca="false">D36/($C$8*12)</f>
        <v>859.166666666667</v>
      </c>
      <c r="E38" s="17" t="n">
        <f aca="false">E36/($C$8*12)</f>
        <v>950</v>
      </c>
      <c r="F38" s="18"/>
    </row>
    <row r="40" customFormat="false" ht="21.75" hidden="false" customHeight="true" outlineLevel="0" collapsed="false">
      <c r="B40" s="22" t="str">
        <f aca="false">CONCATENATE("Niedrigste TCO im Zeitraum: ", IF(MIN(C36:E36)=C36,"Kauf",IF(MIN(C36:E36)=D36,"Leasing","RaaS"))," mit rund ",TEXT(MIN(C36:E36),"#,##0")," € über ",$C$8," Jahre.")</f>
        <v>Niedrigste TCO im Zeitraum: Kauf mit rund 43,950 € über 5 Jahre.</v>
      </c>
      <c r="C40" s="22"/>
      <c r="D40" s="22"/>
      <c r="E40" s="22"/>
      <c r="F40" s="22"/>
    </row>
    <row r="42" customFormat="false" ht="15" hidden="false" customHeight="true" outlineLevel="0" collapsed="false">
      <c r="B42" s="23" t="s">
        <v>47</v>
      </c>
      <c r="C42" s="23"/>
      <c r="D42" s="23"/>
      <c r="E42" s="23"/>
      <c r="F42" s="23"/>
    </row>
    <row r="43" customFormat="false" ht="15" hidden="false" customHeight="false" outlineLevel="0" collapsed="false">
      <c r="B43" s="23"/>
      <c r="C43" s="23"/>
      <c r="D43" s="23"/>
      <c r="E43" s="23"/>
      <c r="F43" s="23"/>
    </row>
  </sheetData>
  <mergeCells count="12">
    <mergeCell ref="B4:F4"/>
    <mergeCell ref="B5:F5"/>
    <mergeCell ref="B7:F7"/>
    <mergeCell ref="D8:F8"/>
    <mergeCell ref="D9:F9"/>
    <mergeCell ref="B12:F12"/>
    <mergeCell ref="B19:F19"/>
    <mergeCell ref="B23:F23"/>
    <mergeCell ref="B30:F30"/>
    <mergeCell ref="B33:F33"/>
    <mergeCell ref="B40:F40"/>
    <mergeCell ref="B42:F43"/>
  </mergeCells>
  <printOptions headings="false" gridLines="false" gridLinesSet="true" horizontalCentered="false" verticalCentered="false"/>
  <pageMargins left="0.4" right="0.4" top="0.5" bottom="0.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F3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30"/>
    <col collapsed="false" customWidth="true" hidden="false" outlineLevel="0" max="6" min="3" style="0" width="26"/>
  </cols>
  <sheetData>
    <row r="1" customFormat="false" ht="30" hidden="false" customHeight="true" outlineLevel="0" collapsed="false"/>
    <row r="2" customFormat="false" ht="30" hidden="false" customHeight="true" outlineLevel="0" collapsed="false"/>
    <row r="4" customFormat="false" ht="30" hidden="false" customHeight="true" outlineLevel="0" collapsed="false">
      <c r="B4" s="1" t="s">
        <v>48</v>
      </c>
      <c r="C4" s="1"/>
      <c r="D4" s="1"/>
      <c r="E4" s="1"/>
      <c r="F4" s="1"/>
    </row>
    <row r="5" customFormat="false" ht="18" hidden="false" customHeight="true" outlineLevel="0" collapsed="false">
      <c r="B5" s="2" t="s">
        <v>49</v>
      </c>
      <c r="C5" s="2"/>
      <c r="D5" s="2"/>
      <c r="E5" s="2"/>
      <c r="F5" s="2"/>
    </row>
    <row r="7" customFormat="false" ht="21.75" hidden="false" customHeight="true" outlineLevel="0" collapsed="false">
      <c r="B7" s="8" t="s">
        <v>50</v>
      </c>
      <c r="C7" s="9" t="s">
        <v>8</v>
      </c>
      <c r="D7" s="9" t="s">
        <v>9</v>
      </c>
      <c r="E7" s="9" t="s">
        <v>10</v>
      </c>
    </row>
    <row r="8" customFormat="false" ht="37.5" hidden="false" customHeight="true" outlineLevel="0" collapsed="false">
      <c r="B8" s="24" t="s">
        <v>51</v>
      </c>
      <c r="C8" s="25" t="s">
        <v>52</v>
      </c>
      <c r="D8" s="25" t="s">
        <v>53</v>
      </c>
      <c r="E8" s="25" t="s">
        <v>54</v>
      </c>
    </row>
    <row r="9" customFormat="false" ht="37.5" hidden="false" customHeight="true" outlineLevel="0" collapsed="false">
      <c r="B9" s="13" t="s">
        <v>55</v>
      </c>
      <c r="C9" s="26" t="s">
        <v>56</v>
      </c>
      <c r="D9" s="26" t="s">
        <v>57</v>
      </c>
      <c r="E9" s="26" t="s">
        <v>58</v>
      </c>
    </row>
    <row r="10" customFormat="false" ht="37.5" hidden="false" customHeight="true" outlineLevel="0" collapsed="false">
      <c r="B10" s="24" t="s">
        <v>59</v>
      </c>
      <c r="C10" s="25" t="s">
        <v>60</v>
      </c>
      <c r="D10" s="25" t="s">
        <v>61</v>
      </c>
      <c r="E10" s="25" t="s">
        <v>62</v>
      </c>
    </row>
    <row r="11" customFormat="false" ht="37.5" hidden="false" customHeight="true" outlineLevel="0" collapsed="false">
      <c r="B11" s="13" t="s">
        <v>63</v>
      </c>
      <c r="C11" s="26" t="s">
        <v>64</v>
      </c>
      <c r="D11" s="26" t="s">
        <v>65</v>
      </c>
      <c r="E11" s="26" t="s">
        <v>66</v>
      </c>
    </row>
    <row r="12" customFormat="false" ht="37.5" hidden="false" customHeight="true" outlineLevel="0" collapsed="false">
      <c r="B12" s="24" t="s">
        <v>67</v>
      </c>
      <c r="C12" s="25" t="s">
        <v>68</v>
      </c>
      <c r="D12" s="25" t="s">
        <v>69</v>
      </c>
      <c r="E12" s="25" t="s">
        <v>70</v>
      </c>
    </row>
    <row r="13" customFormat="false" ht="37.5" hidden="false" customHeight="true" outlineLevel="0" collapsed="false">
      <c r="B13" s="13" t="s">
        <v>28</v>
      </c>
      <c r="C13" s="26" t="s">
        <v>71</v>
      </c>
      <c r="D13" s="26" t="s">
        <v>72</v>
      </c>
      <c r="E13" s="26" t="s">
        <v>73</v>
      </c>
    </row>
    <row r="14" customFormat="false" ht="37.5" hidden="false" customHeight="true" outlineLevel="0" collapsed="false">
      <c r="B14" s="24" t="s">
        <v>74</v>
      </c>
      <c r="C14" s="25" t="s">
        <v>75</v>
      </c>
      <c r="D14" s="25" t="s">
        <v>76</v>
      </c>
      <c r="E14" s="25" t="s">
        <v>77</v>
      </c>
    </row>
    <row r="15" customFormat="false" ht="37.5" hidden="false" customHeight="true" outlineLevel="0" collapsed="false">
      <c r="B15" s="13" t="s">
        <v>78</v>
      </c>
      <c r="C15" s="26" t="s">
        <v>79</v>
      </c>
      <c r="D15" s="26" t="s">
        <v>80</v>
      </c>
      <c r="E15" s="26" t="s">
        <v>81</v>
      </c>
    </row>
    <row r="16" customFormat="false" ht="37.5" hidden="false" customHeight="true" outlineLevel="0" collapsed="false">
      <c r="B16" s="24" t="s">
        <v>82</v>
      </c>
      <c r="C16" s="25" t="s">
        <v>83</v>
      </c>
      <c r="D16" s="25" t="s">
        <v>84</v>
      </c>
      <c r="E16" s="25" t="s">
        <v>85</v>
      </c>
    </row>
    <row r="17" customFormat="false" ht="37.5" hidden="false" customHeight="true" outlineLevel="0" collapsed="false">
      <c r="B17" s="13" t="s">
        <v>86</v>
      </c>
      <c r="C17" s="26" t="s">
        <v>87</v>
      </c>
      <c r="D17" s="26" t="s">
        <v>88</v>
      </c>
      <c r="E17" s="26" t="s">
        <v>89</v>
      </c>
    </row>
    <row r="19" customFormat="false" ht="24" hidden="false" customHeight="true" outlineLevel="0" collapsed="false">
      <c r="B19" s="27" t="s">
        <v>90</v>
      </c>
      <c r="C19" s="27"/>
      <c r="D19" s="27"/>
      <c r="E19" s="27"/>
    </row>
    <row r="20" customFormat="false" ht="15" hidden="false" customHeight="false" outlineLevel="0" collapsed="false">
      <c r="B20" s="2" t="s">
        <v>91</v>
      </c>
      <c r="C20" s="2"/>
      <c r="D20" s="2"/>
      <c r="E20" s="2"/>
    </row>
    <row r="21" customFormat="false" ht="19.5" hidden="false" customHeight="true" outlineLevel="0" collapsed="false">
      <c r="B21" s="28" t="s">
        <v>50</v>
      </c>
      <c r="C21" s="29" t="s">
        <v>92</v>
      </c>
      <c r="D21" s="29" t="s">
        <v>8</v>
      </c>
      <c r="E21" s="29" t="s">
        <v>9</v>
      </c>
      <c r="F21" s="29" t="s">
        <v>10</v>
      </c>
    </row>
    <row r="22" customFormat="false" ht="19.5" hidden="false" customHeight="true" outlineLevel="0" collapsed="false">
      <c r="B22" s="30" t="s">
        <v>93</v>
      </c>
      <c r="C22" s="31" t="n">
        <v>0.2</v>
      </c>
      <c r="D22" s="32" t="n">
        <v>2</v>
      </c>
      <c r="E22" s="32" t="n">
        <v>4</v>
      </c>
      <c r="F22" s="32" t="n">
        <v>5</v>
      </c>
    </row>
    <row r="23" customFormat="false" ht="19.5" hidden="false" customHeight="true" outlineLevel="0" collapsed="false">
      <c r="B23" s="33" t="s">
        <v>86</v>
      </c>
      <c r="C23" s="31" t="n">
        <v>0.15</v>
      </c>
      <c r="D23" s="32" t="n">
        <v>2</v>
      </c>
      <c r="E23" s="32" t="n">
        <v>4</v>
      </c>
      <c r="F23" s="32" t="n">
        <v>5</v>
      </c>
    </row>
    <row r="24" customFormat="false" ht="19.5" hidden="false" customHeight="true" outlineLevel="0" collapsed="false">
      <c r="B24" s="30" t="s">
        <v>94</v>
      </c>
      <c r="C24" s="31" t="n">
        <v>0.15</v>
      </c>
      <c r="D24" s="32" t="n">
        <v>2</v>
      </c>
      <c r="E24" s="32" t="n">
        <v>3</v>
      </c>
      <c r="F24" s="32" t="n">
        <v>5</v>
      </c>
    </row>
    <row r="25" customFormat="false" ht="19.5" hidden="false" customHeight="true" outlineLevel="0" collapsed="false">
      <c r="B25" s="33" t="s">
        <v>95</v>
      </c>
      <c r="C25" s="31" t="n">
        <v>0.15</v>
      </c>
      <c r="D25" s="32" t="n">
        <v>2</v>
      </c>
      <c r="E25" s="32" t="n">
        <v>3</v>
      </c>
      <c r="F25" s="32" t="n">
        <v>5</v>
      </c>
    </row>
    <row r="26" customFormat="false" ht="19.5" hidden="false" customHeight="true" outlineLevel="0" collapsed="false">
      <c r="B26" s="30" t="s">
        <v>78</v>
      </c>
      <c r="C26" s="31" t="n">
        <v>0.1</v>
      </c>
      <c r="D26" s="32" t="n">
        <v>2</v>
      </c>
      <c r="E26" s="32" t="n">
        <v>4</v>
      </c>
      <c r="F26" s="32" t="n">
        <v>5</v>
      </c>
    </row>
    <row r="27" customFormat="false" ht="19.5" hidden="false" customHeight="true" outlineLevel="0" collapsed="false">
      <c r="B27" s="33" t="s">
        <v>96</v>
      </c>
      <c r="C27" s="31" t="n">
        <v>0.1</v>
      </c>
      <c r="D27" s="32" t="n">
        <v>5</v>
      </c>
      <c r="E27" s="32" t="n">
        <v>2</v>
      </c>
      <c r="F27" s="32" t="n">
        <v>4</v>
      </c>
    </row>
    <row r="28" customFormat="false" ht="19.5" hidden="false" customHeight="true" outlineLevel="0" collapsed="false">
      <c r="B28" s="30" t="s">
        <v>97</v>
      </c>
      <c r="C28" s="31" t="n">
        <v>0.1</v>
      </c>
      <c r="D28" s="32" t="n">
        <v>5</v>
      </c>
      <c r="E28" s="32" t="n">
        <v>2</v>
      </c>
      <c r="F28" s="32" t="n">
        <v>1</v>
      </c>
    </row>
    <row r="29" customFormat="false" ht="19.5" hidden="false" customHeight="true" outlineLevel="0" collapsed="false">
      <c r="B29" s="33" t="s">
        <v>98</v>
      </c>
      <c r="C29" s="31" t="n">
        <v>0.05</v>
      </c>
      <c r="D29" s="32" t="n">
        <v>2</v>
      </c>
      <c r="E29" s="32" t="n">
        <v>4</v>
      </c>
      <c r="F29" s="32" t="n">
        <v>5</v>
      </c>
    </row>
    <row r="30" customFormat="false" ht="15" hidden="false" customHeight="false" outlineLevel="0" collapsed="false">
      <c r="B30" s="34" t="s">
        <v>99</v>
      </c>
      <c r="C30" s="35" t="n">
        <f aca="false">SUM(C22:C29)</f>
        <v>1</v>
      </c>
      <c r="D30" s="15"/>
      <c r="E30" s="15"/>
      <c r="F30" s="15"/>
    </row>
    <row r="31" customFormat="false" ht="24" hidden="false" customHeight="true" outlineLevel="0" collapsed="false">
      <c r="B31" s="8" t="s">
        <v>100</v>
      </c>
      <c r="C31" s="36"/>
      <c r="D31" s="37" t="n">
        <f aca="false">SUMPRODUCT($C$22:$C$29,D22:D29)</f>
        <v>2.6</v>
      </c>
      <c r="E31" s="37" t="n">
        <f aca="false">SUMPRODUCT($C$22:$C$29,E22:E29)</f>
        <v>3.3</v>
      </c>
      <c r="F31" s="37" t="n">
        <f aca="false">SUMPRODUCT($C$22:$C$29,F22:F29)</f>
        <v>4.5</v>
      </c>
    </row>
    <row r="33" customFormat="false" ht="30" hidden="false" customHeight="true" outlineLevel="0" collapsed="false">
      <c r="B33" s="38" t="str">
        <f aca="false">CONCATENATE("Höchster Nutzwert: ",IF(MAX(D31:F31)=D31,"Kauf",IF(MAX(D31:F31)=E31,"Leasing","RaaS"))," (Score ",TEXT(MAX(D31:F31),"0.00"),"). Zusammen mit der TCO-Rechnung als Entscheidungsgrundlage nutzen.")</f>
        <v>Höchster Nutzwert: RaaS (Score 4.50). Zusammen mit der TCO-Rechnung als Entscheidungsgrundlage nutzen.</v>
      </c>
      <c r="C33" s="38"/>
      <c r="D33" s="38"/>
      <c r="E33" s="38"/>
      <c r="F33" s="38"/>
    </row>
  </sheetData>
  <mergeCells count="5">
    <mergeCell ref="B4:F4"/>
    <mergeCell ref="B5:F5"/>
    <mergeCell ref="B19:E19"/>
    <mergeCell ref="B20:E20"/>
    <mergeCell ref="B33:F33"/>
  </mergeCells>
  <printOptions headings="false" gridLines="false" gridLinesSet="true" horizontalCentered="false" verticalCentered="false"/>
  <pageMargins left="0.4" right="0.4" top="0.5" bottom="0.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2026-07-01T09:42:29Z</dcterms:created>
  <dc:creator>openpyxl</dc:creator>
  <dc:description/>
  <dc:language>en-US</dc:language>
  <cp:lastModifiedBy/>
  <dcterms:modified xsi:type="dcterms:W3CDTF">2026-07-01T09:42:29Z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